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Cronograma Físico-Financei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/>
  <c r="E15"/>
  <c r="F15"/>
  <c r="G15"/>
  <c r="H15"/>
  <c r="I15"/>
  <c r="J15"/>
  <c r="C15"/>
  <c r="J14"/>
  <c r="J16" s="1"/>
  <c r="D16"/>
  <c r="E16"/>
  <c r="F16"/>
  <c r="G16"/>
  <c r="H16"/>
  <c r="I16"/>
  <c r="C16"/>
  <c r="D14"/>
  <c r="E14"/>
  <c r="F14"/>
  <c r="G14"/>
  <c r="H14"/>
  <c r="I14"/>
  <c r="C14"/>
  <c r="J12"/>
  <c r="E11"/>
  <c r="F11" s="1"/>
  <c r="G11" s="1"/>
  <c r="H11" s="1"/>
  <c r="I11" s="1"/>
  <c r="J11" s="1"/>
  <c r="J10"/>
  <c r="E10"/>
  <c r="F10" s="1"/>
  <c r="G10" s="1"/>
  <c r="H10" s="1"/>
  <c r="I10" s="1"/>
  <c r="E9"/>
  <c r="F9" s="1"/>
  <c r="G9" s="1"/>
  <c r="H9" s="1"/>
  <c r="I9" s="1"/>
  <c r="J9" s="1"/>
  <c r="D10"/>
  <c r="D11"/>
  <c r="D9"/>
  <c r="C11"/>
  <c r="C10"/>
  <c r="C9"/>
  <c r="E8"/>
  <c r="F8" s="1"/>
  <c r="G8" s="1"/>
  <c r="H8" s="1"/>
  <c r="I8" s="1"/>
  <c r="J8" s="1"/>
  <c r="D8"/>
  <c r="C8"/>
  <c r="E7"/>
  <c r="F7" s="1"/>
  <c r="G7" s="1"/>
  <c r="H7" s="1"/>
  <c r="I7" s="1"/>
  <c r="J7" s="1"/>
  <c r="D7"/>
  <c r="C7"/>
  <c r="O14"/>
</calcChain>
</file>

<file path=xl/sharedStrings.xml><?xml version="1.0" encoding="utf-8"?>
<sst xmlns="http://schemas.openxmlformats.org/spreadsheetml/2006/main" count="76" uniqueCount="34">
  <si>
    <t>GOVERNO DO ESTADO DE SÃO PAULO</t>
  </si>
  <si>
    <t>CRONOGRAMA FÍSICO - FINANCEIRO</t>
  </si>
  <si>
    <t>SECRETARIA DE MEIO AMBIENTE, INFRAESTRUTURA E LOGÍSTICA</t>
  </si>
  <si>
    <t>TOMADOR:</t>
  </si>
  <si>
    <t>PREFEITURA MUNICIPAL DE MARAPOAMA</t>
  </si>
  <si>
    <t>FUNDO ESTADUAL DE RECURSOS HÍDRICOS - FEHIDRO</t>
  </si>
  <si>
    <t>EMPREENDIMENTO:</t>
  </si>
  <si>
    <t>SUBSTITUIÇÃO DO EMISSÁRIO DE ESGOTO DO MUNICÍPIO DE MARAPOAMA</t>
  </si>
  <si>
    <t>A realizar em Mês(es)</t>
  </si>
  <si>
    <t>Descrição da Atividade</t>
  </si>
  <si>
    <t>Ordem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</si>
  <si>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</si>
  <si>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</si>
  <si>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</si>
  <si>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</si>
  <si>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</si>
  <si>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</si>
  <si>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</si>
  <si>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</si>
  <si>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</si>
  <si>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</si>
  <si>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</si>
  <si>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</si>
  <si>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Total</t>
  </si>
  <si>
    <t>SERVIÇOS PRELIMINARES</t>
  </si>
  <si>
    <t>R$ 0,00</t>
  </si>
  <si>
    <t>SERVIÇOS DE LIMPEZA E REMOÇÃO</t>
  </si>
  <si>
    <t>ESCAVAÇÃO, ATERRO E REATERRO</t>
  </si>
  <si>
    <t>TUBULAÇÃO</t>
  </si>
  <si>
    <t>POÇOS DE VISITA</t>
  </si>
  <si>
    <t>RECUPERAÇÃO DO ASFALTO</t>
  </si>
  <si>
    <t>Total por Período</t>
  </si>
  <si>
    <t>Valor de Contrapartida</t>
  </si>
  <si>
    <t>Financiamento FEHIDRO</t>
  </si>
</sst>
</file>

<file path=xl/styles.xml><?xml version="1.0" encoding="utf-8"?>
<styleSheet xmlns="http://schemas.openxmlformats.org/spreadsheetml/2006/main">
  <numFmts count="3">
    <numFmt numFmtId="164" formatCode="##"/>
    <numFmt numFmtId="165" formatCode="#,##0.00_-"/>
    <numFmt numFmtId="166" formatCode="&quot;R$&quot;\ #,##0.00"/>
  </numFmts>
  <fonts count="4">
    <font>
      <sz val="11"/>
      <name val="Calibri"/>
    </font>
    <font>
      <b/>
      <sz val="11"/>
      <name val="Calibri"/>
    </font>
    <font>
      <b/>
      <sz val="14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0EE90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0" fillId="2" borderId="1" xfId="0" applyNumberFormat="1" applyFont="1" applyFill="1" applyBorder="1" applyProtection="1"/>
    <xf numFmtId="0" fontId="0" fillId="2" borderId="2" xfId="0" applyNumberFormat="1" applyFont="1" applyFill="1" applyBorder="1" applyProtection="1"/>
    <xf numFmtId="0" fontId="0" fillId="2" borderId="3" xfId="0" applyNumberFormat="1" applyFont="1" applyFill="1" applyBorder="1" applyProtection="1"/>
    <xf numFmtId="0" fontId="1" fillId="2" borderId="1" xfId="0" applyNumberFormat="1" applyFont="1" applyFill="1" applyBorder="1" applyProtection="1"/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left" vertical="center" wrapText="1"/>
    </xf>
    <xf numFmtId="164" fontId="0" fillId="2" borderId="6" xfId="0" applyNumberFormat="1" applyFont="1" applyFill="1" applyBorder="1" applyAlignment="1" applyProtection="1">
      <alignment horizontal="center" vertical="center"/>
    </xf>
    <xf numFmtId="165" fontId="0" fillId="2" borderId="6" xfId="0" applyNumberFormat="1" applyFont="1" applyFill="1" applyBorder="1" applyAlignment="1" applyProtection="1">
      <alignment horizontal="right" vertical="center"/>
    </xf>
    <xf numFmtId="165" fontId="1" fillId="2" borderId="6" xfId="0" applyNumberFormat="1" applyFont="1" applyFill="1" applyBorder="1" applyAlignment="1" applyProtection="1">
      <alignment horizontal="right" vertical="center"/>
    </xf>
    <xf numFmtId="0" fontId="1" fillId="2" borderId="6" xfId="0" applyNumberFormat="1" applyFont="1" applyFill="1" applyBorder="1" applyAlignment="1" applyProtection="1">
      <alignment horizontal="left" vertic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166" fontId="0" fillId="3" borderId="6" xfId="0" applyNumberFormat="1" applyFont="1" applyFill="1" applyBorder="1" applyAlignment="1" applyProtection="1">
      <alignment horizontal="right" vertical="center"/>
    </xf>
    <xf numFmtId="166" fontId="0" fillId="2" borderId="6" xfId="0" applyNumberFormat="1" applyFont="1" applyFill="1" applyBorder="1" applyAlignment="1" applyProtection="1">
      <alignment horizontal="right" vertical="center"/>
    </xf>
    <xf numFmtId="166" fontId="1" fillId="2" borderId="6" xfId="0" applyNumberFormat="1" applyFont="1" applyFill="1" applyBorder="1" applyAlignment="1" applyProtection="1">
      <alignment horizontal="right" vertical="center"/>
    </xf>
    <xf numFmtId="166" fontId="0" fillId="2" borderId="0" xfId="0" applyNumberFormat="1" applyFont="1" applyFill="1" applyProtection="1"/>
    <xf numFmtId="0" fontId="0" fillId="2" borderId="1" xfId="0" applyNumberFormat="1" applyFont="1" applyFill="1" applyBorder="1" applyAlignment="1" applyProtection="1">
      <alignment horizontal="center"/>
    </xf>
    <xf numFmtId="0" fontId="0" fillId="2" borderId="1" xfId="0" applyNumberFormat="1" applyFont="1" applyFill="1" applyBorder="1" applyProtection="1"/>
    <xf numFmtId="0" fontId="2" fillId="2" borderId="1" xfId="0" applyNumberFormat="1" applyFont="1" applyFill="1" applyBorder="1" applyAlignment="1" applyProtection="1">
      <alignment horizontal="center"/>
    </xf>
    <xf numFmtId="0" fontId="0" fillId="2" borderId="1" xfId="0" applyNumberFormat="1" applyFont="1" applyFill="1" applyBorder="1" applyAlignment="1" applyProtection="1">
      <alignment horizontal="left" wrapText="1"/>
    </xf>
    <xf numFmtId="0" fontId="0" fillId="2" borderId="1" xfId="0" applyNumberFormat="1" applyFont="1" applyFill="1" applyBorder="1" applyAlignment="1" applyProtection="1">
      <alignment wrapText="1"/>
    </xf>
    <xf numFmtId="0" fontId="0" fillId="2" borderId="5" xfId="0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horizontal="left"/>
    </xf>
    <xf numFmtId="0" fontId="0" fillId="2" borderId="5" xfId="0" applyNumberFormat="1" applyFont="1" applyFill="1" applyBorder="1" applyAlignment="1" applyProtection="1">
      <alignment horizontal="left" wrapText="1"/>
    </xf>
    <xf numFmtId="0" fontId="0" fillId="2" borderId="1" xfId="0" applyNumberFormat="1" applyFont="1" applyFill="1" applyBorder="1" applyAlignment="1" applyProtection="1">
      <alignment horizontal="left"/>
    </xf>
    <xf numFmtId="0" fontId="1" fillId="2" borderId="4" xfId="0" applyNumberFormat="1" applyFont="1" applyFill="1" applyBorder="1" applyAlignment="1" applyProtection="1">
      <alignment horizontal="center"/>
    </xf>
    <xf numFmtId="0" fontId="0" fillId="2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0</xdr:row>
      <xdr:rowOff>95250</xdr:rowOff>
    </xdr:from>
    <xdr:ext cx="904875" cy="904875"/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view="pageBreakPreview" zoomScale="60" workbookViewId="0">
      <selection activeCell="J21" sqref="J21"/>
    </sheetView>
  </sheetViews>
  <sheetFormatPr defaultRowHeight="15"/>
  <cols>
    <col min="1" max="1" width="40" style="1" customWidth="1"/>
    <col min="2" max="14" width="13" style="1" customWidth="1"/>
    <col min="15" max="15" width="24.7109375" style="1" customWidth="1"/>
    <col min="16" max="16" width="9.140625" style="1" customWidth="1"/>
    <col min="17" max="16384" width="9.140625" style="1"/>
  </cols>
  <sheetData>
    <row r="1" spans="1:15" ht="33.950000000000003" customHeight="1">
      <c r="A1" s="19" t="s">
        <v>0</v>
      </c>
      <c r="B1" s="18"/>
      <c r="C1" s="18"/>
      <c r="D1" s="18"/>
      <c r="E1" s="18"/>
      <c r="F1" s="18"/>
      <c r="G1" s="26" t="s">
        <v>1</v>
      </c>
      <c r="H1" s="18"/>
      <c r="I1" s="18"/>
      <c r="J1" s="18"/>
      <c r="K1" s="18"/>
      <c r="L1" s="18"/>
      <c r="M1" s="18"/>
      <c r="N1" s="27"/>
      <c r="O1" s="3"/>
    </row>
    <row r="2" spans="1:15" ht="33.950000000000003" customHeight="1">
      <c r="A2" s="17" t="s">
        <v>2</v>
      </c>
      <c r="B2" s="18"/>
      <c r="C2" s="18"/>
      <c r="D2" s="18"/>
      <c r="E2" s="18"/>
      <c r="F2" s="18"/>
      <c r="G2" s="23" t="s">
        <v>3</v>
      </c>
      <c r="H2" s="25"/>
      <c r="I2" s="20" t="s">
        <v>4</v>
      </c>
      <c r="J2" s="20"/>
      <c r="K2" s="20"/>
      <c r="L2" s="20"/>
      <c r="M2" s="20"/>
      <c r="N2" s="24"/>
      <c r="O2" s="3"/>
    </row>
    <row r="3" spans="1:15" ht="33.950000000000003" customHeight="1">
      <c r="A3" s="17" t="s">
        <v>5</v>
      </c>
      <c r="B3" s="18"/>
      <c r="C3" s="18"/>
      <c r="D3" s="18"/>
      <c r="E3" s="18"/>
      <c r="F3" s="18"/>
      <c r="G3" s="23" t="s">
        <v>6</v>
      </c>
      <c r="H3" s="18"/>
      <c r="I3" s="20" t="s">
        <v>7</v>
      </c>
      <c r="J3" s="21"/>
      <c r="K3" s="21"/>
      <c r="L3" s="21"/>
      <c r="M3" s="21"/>
      <c r="N3" s="22"/>
      <c r="O3" s="4"/>
    </row>
    <row r="5" spans="1:15">
      <c r="A5" s="2"/>
      <c r="B5" s="2"/>
      <c r="C5" s="2"/>
      <c r="D5" s="2"/>
      <c r="E5" s="2"/>
      <c r="F5" s="5" t="s">
        <v>8</v>
      </c>
      <c r="G5" s="2"/>
      <c r="H5" s="2"/>
      <c r="I5" s="2"/>
      <c r="J5" s="2"/>
      <c r="K5" s="2"/>
      <c r="L5" s="2"/>
      <c r="M5" s="2"/>
      <c r="N5" s="2"/>
      <c r="O5" s="2"/>
    </row>
    <row r="6" spans="1:15" ht="25.5" customHeigh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  <c r="J6" s="6" t="s">
        <v>18</v>
      </c>
      <c r="K6" s="6" t="s">
        <v>19</v>
      </c>
      <c r="L6" s="6" t="s">
        <v>20</v>
      </c>
      <c r="M6" s="6" t="s">
        <v>21</v>
      </c>
      <c r="N6" s="6" t="s">
        <v>22</v>
      </c>
      <c r="O6" s="6" t="s">
        <v>23</v>
      </c>
    </row>
    <row r="7" spans="1:15">
      <c r="A7" s="7" t="s">
        <v>24</v>
      </c>
      <c r="B7" s="8">
        <v>1</v>
      </c>
      <c r="C7" s="13">
        <f>O7/8</f>
        <v>3973.93</v>
      </c>
      <c r="D7" s="13">
        <f>C7</f>
        <v>3973.93</v>
      </c>
      <c r="E7" s="13">
        <f t="shared" ref="E7:J7" si="0">D7</f>
        <v>3973.93</v>
      </c>
      <c r="F7" s="13">
        <f t="shared" si="0"/>
        <v>3973.93</v>
      </c>
      <c r="G7" s="13">
        <f t="shared" si="0"/>
        <v>3973.93</v>
      </c>
      <c r="H7" s="13">
        <f t="shared" si="0"/>
        <v>3973.93</v>
      </c>
      <c r="I7" s="13">
        <f t="shared" si="0"/>
        <v>3973.93</v>
      </c>
      <c r="J7" s="13">
        <f t="shared" si="0"/>
        <v>3973.93</v>
      </c>
      <c r="K7" s="9" t="s">
        <v>25</v>
      </c>
      <c r="L7" s="9" t="s">
        <v>25</v>
      </c>
      <c r="M7" s="9" t="s">
        <v>25</v>
      </c>
      <c r="N7" s="9" t="s">
        <v>25</v>
      </c>
      <c r="O7" s="15">
        <v>31791.439999999999</v>
      </c>
    </row>
    <row r="8" spans="1:15">
      <c r="A8" s="7" t="s">
        <v>26</v>
      </c>
      <c r="B8" s="8">
        <v>2</v>
      </c>
      <c r="C8" s="13">
        <f>O8/8</f>
        <v>14485.487499999999</v>
      </c>
      <c r="D8" s="13">
        <f>C8</f>
        <v>14485.487499999999</v>
      </c>
      <c r="E8" s="13">
        <f t="shared" ref="E8:J8" si="1">D8</f>
        <v>14485.487499999999</v>
      </c>
      <c r="F8" s="13">
        <f t="shared" si="1"/>
        <v>14485.487499999999</v>
      </c>
      <c r="G8" s="13">
        <f t="shared" si="1"/>
        <v>14485.487499999999</v>
      </c>
      <c r="H8" s="13">
        <f t="shared" si="1"/>
        <v>14485.487499999999</v>
      </c>
      <c r="I8" s="13">
        <f t="shared" si="1"/>
        <v>14485.487499999999</v>
      </c>
      <c r="J8" s="13">
        <f t="shared" si="1"/>
        <v>14485.487499999999</v>
      </c>
      <c r="K8" s="9" t="s">
        <v>25</v>
      </c>
      <c r="L8" s="9" t="s">
        <v>25</v>
      </c>
      <c r="M8" s="9" t="s">
        <v>25</v>
      </c>
      <c r="N8" s="9" t="s">
        <v>25</v>
      </c>
      <c r="O8" s="15">
        <v>115883.9</v>
      </c>
    </row>
    <row r="9" spans="1:15">
      <c r="A9" s="7" t="s">
        <v>27</v>
      </c>
      <c r="B9" s="8">
        <v>3</v>
      </c>
      <c r="C9" s="13">
        <f>O9/8</f>
        <v>25083.452499999999</v>
      </c>
      <c r="D9" s="13">
        <f>C9</f>
        <v>25083.452499999999</v>
      </c>
      <c r="E9" s="13">
        <f t="shared" ref="E9:J9" si="2">D9</f>
        <v>25083.452499999999</v>
      </c>
      <c r="F9" s="13">
        <f t="shared" si="2"/>
        <v>25083.452499999999</v>
      </c>
      <c r="G9" s="13">
        <f t="shared" si="2"/>
        <v>25083.452499999999</v>
      </c>
      <c r="H9" s="13">
        <f t="shared" si="2"/>
        <v>25083.452499999999</v>
      </c>
      <c r="I9" s="13">
        <f t="shared" si="2"/>
        <v>25083.452499999999</v>
      </c>
      <c r="J9" s="13">
        <f t="shared" si="2"/>
        <v>25083.452499999999</v>
      </c>
      <c r="K9" s="9" t="s">
        <v>25</v>
      </c>
      <c r="L9" s="9" t="s">
        <v>25</v>
      </c>
      <c r="M9" s="9" t="s">
        <v>25</v>
      </c>
      <c r="N9" s="9" t="s">
        <v>25</v>
      </c>
      <c r="O9" s="15">
        <v>200667.62</v>
      </c>
    </row>
    <row r="10" spans="1:15">
      <c r="A10" s="7" t="s">
        <v>28</v>
      </c>
      <c r="B10" s="8">
        <v>4</v>
      </c>
      <c r="C10" s="13">
        <f>O10/8</f>
        <v>118789.955</v>
      </c>
      <c r="D10" s="13">
        <f>C10</f>
        <v>118789.955</v>
      </c>
      <c r="E10" s="13">
        <f t="shared" ref="E10:I10" si="3">D10</f>
        <v>118789.955</v>
      </c>
      <c r="F10" s="13">
        <f t="shared" si="3"/>
        <v>118789.955</v>
      </c>
      <c r="G10" s="13">
        <f t="shared" si="3"/>
        <v>118789.955</v>
      </c>
      <c r="H10" s="13">
        <f t="shared" si="3"/>
        <v>118789.955</v>
      </c>
      <c r="I10" s="13">
        <f t="shared" si="3"/>
        <v>118789.955</v>
      </c>
      <c r="J10" s="13">
        <f>I10</f>
        <v>118789.955</v>
      </c>
      <c r="K10" s="9" t="s">
        <v>25</v>
      </c>
      <c r="L10" s="9" t="s">
        <v>25</v>
      </c>
      <c r="M10" s="9" t="s">
        <v>25</v>
      </c>
      <c r="N10" s="9" t="s">
        <v>25</v>
      </c>
      <c r="O10" s="15">
        <v>950319.64</v>
      </c>
    </row>
    <row r="11" spans="1:15">
      <c r="A11" s="7" t="s">
        <v>29</v>
      </c>
      <c r="B11" s="8">
        <v>5</v>
      </c>
      <c r="C11" s="13">
        <f>O11/8</f>
        <v>28995.498749999999</v>
      </c>
      <c r="D11" s="13">
        <f>C11</f>
        <v>28995.498749999999</v>
      </c>
      <c r="E11" s="13">
        <f t="shared" ref="E11:J11" si="4">D11</f>
        <v>28995.498749999999</v>
      </c>
      <c r="F11" s="13">
        <f t="shared" si="4"/>
        <v>28995.498749999999</v>
      </c>
      <c r="G11" s="13">
        <f t="shared" si="4"/>
        <v>28995.498749999999</v>
      </c>
      <c r="H11" s="13">
        <f t="shared" si="4"/>
        <v>28995.498749999999</v>
      </c>
      <c r="I11" s="13">
        <f t="shared" si="4"/>
        <v>28995.498749999999</v>
      </c>
      <c r="J11" s="13">
        <f t="shared" si="4"/>
        <v>28995.498749999999</v>
      </c>
      <c r="K11" s="9" t="s">
        <v>25</v>
      </c>
      <c r="L11" s="9" t="s">
        <v>25</v>
      </c>
      <c r="M11" s="9" t="s">
        <v>25</v>
      </c>
      <c r="N11" s="9" t="s">
        <v>25</v>
      </c>
      <c r="O11" s="15">
        <v>231963.99</v>
      </c>
    </row>
    <row r="12" spans="1:15">
      <c r="A12" s="7" t="s">
        <v>30</v>
      </c>
      <c r="B12" s="8">
        <v>6</v>
      </c>
      <c r="C12" s="14" t="s">
        <v>25</v>
      </c>
      <c r="D12" s="14" t="s">
        <v>25</v>
      </c>
      <c r="E12" s="14" t="s">
        <v>25</v>
      </c>
      <c r="F12" s="14" t="s">
        <v>25</v>
      </c>
      <c r="G12" s="14" t="s">
        <v>25</v>
      </c>
      <c r="H12" s="14" t="s">
        <v>25</v>
      </c>
      <c r="I12" s="14" t="s">
        <v>25</v>
      </c>
      <c r="J12" s="13">
        <f>O12</f>
        <v>1596.04</v>
      </c>
      <c r="K12" s="9" t="s">
        <v>25</v>
      </c>
      <c r="L12" s="9" t="s">
        <v>25</v>
      </c>
      <c r="M12" s="9" t="s">
        <v>25</v>
      </c>
      <c r="N12" s="9" t="s">
        <v>25</v>
      </c>
      <c r="O12" s="15">
        <v>1596.04</v>
      </c>
    </row>
    <row r="13" spans="1:15">
      <c r="O13" s="16"/>
    </row>
    <row r="14" spans="1:15">
      <c r="A14" s="11" t="s">
        <v>31</v>
      </c>
      <c r="B14" s="12"/>
      <c r="C14" s="15">
        <f>C7+C8+C9+C10+C11</f>
        <v>191328.32375000001</v>
      </c>
      <c r="D14" s="15">
        <f t="shared" ref="D14:I14" si="5">D7+D8+D9+D10+D11</f>
        <v>191328.32375000001</v>
      </c>
      <c r="E14" s="15">
        <f t="shared" si="5"/>
        <v>191328.32375000001</v>
      </c>
      <c r="F14" s="15">
        <f t="shared" si="5"/>
        <v>191328.32375000001</v>
      </c>
      <c r="G14" s="15">
        <f t="shared" si="5"/>
        <v>191328.32375000001</v>
      </c>
      <c r="H14" s="15">
        <f t="shared" si="5"/>
        <v>191328.32375000001</v>
      </c>
      <c r="I14" s="15">
        <f t="shared" si="5"/>
        <v>191328.32375000001</v>
      </c>
      <c r="J14" s="15">
        <f>J7+J8+J9+J10+J11+J12</f>
        <v>192924.36375000002</v>
      </c>
      <c r="K14" s="10" t="s">
        <v>25</v>
      </c>
      <c r="L14" s="10" t="s">
        <v>25</v>
      </c>
      <c r="M14" s="10" t="s">
        <v>25</v>
      </c>
      <c r="N14" s="10" t="s">
        <v>25</v>
      </c>
      <c r="O14" s="15">
        <f>O7+O8+O9+O10+O11+O12</f>
        <v>1532222.6300000001</v>
      </c>
    </row>
    <row r="15" spans="1:15">
      <c r="A15" s="11" t="s">
        <v>32</v>
      </c>
      <c r="B15" s="8"/>
      <c r="C15" s="14">
        <f>C14-C16</f>
        <v>3826.5664749999996</v>
      </c>
      <c r="D15" s="14">
        <f t="shared" ref="D15:J15" si="6">D14-D16</f>
        <v>3826.5664749999996</v>
      </c>
      <c r="E15" s="14">
        <f t="shared" si="6"/>
        <v>3826.5664749999996</v>
      </c>
      <c r="F15" s="14">
        <f t="shared" si="6"/>
        <v>3826.5664749999996</v>
      </c>
      <c r="G15" s="14">
        <f t="shared" si="6"/>
        <v>3826.5664749999996</v>
      </c>
      <c r="H15" s="14">
        <f t="shared" si="6"/>
        <v>3826.5664749999996</v>
      </c>
      <c r="I15" s="14">
        <f t="shared" si="6"/>
        <v>3826.5664749999996</v>
      </c>
      <c r="J15" s="14">
        <f t="shared" si="6"/>
        <v>3858.4872749999922</v>
      </c>
      <c r="K15" s="9" t="s">
        <v>25</v>
      </c>
      <c r="L15" s="9" t="s">
        <v>25</v>
      </c>
      <c r="M15" s="9" t="s">
        <v>25</v>
      </c>
      <c r="N15" s="9" t="s">
        <v>25</v>
      </c>
      <c r="O15" s="15">
        <v>30644.45</v>
      </c>
    </row>
    <row r="16" spans="1:15">
      <c r="A16" s="11" t="s">
        <v>33</v>
      </c>
      <c r="B16" s="8"/>
      <c r="C16" s="14">
        <f>C14*0.98</f>
        <v>187501.75727500001</v>
      </c>
      <c r="D16" s="14">
        <f t="shared" ref="D16:J16" si="7">D14*0.98</f>
        <v>187501.75727500001</v>
      </c>
      <c r="E16" s="14">
        <f t="shared" si="7"/>
        <v>187501.75727500001</v>
      </c>
      <c r="F16" s="14">
        <f t="shared" si="7"/>
        <v>187501.75727500001</v>
      </c>
      <c r="G16" s="14">
        <f t="shared" si="7"/>
        <v>187501.75727500001</v>
      </c>
      <c r="H16" s="14">
        <f t="shared" si="7"/>
        <v>187501.75727500001</v>
      </c>
      <c r="I16" s="14">
        <f t="shared" si="7"/>
        <v>187501.75727500001</v>
      </c>
      <c r="J16" s="14">
        <f t="shared" si="7"/>
        <v>189065.87647500003</v>
      </c>
      <c r="K16" s="9" t="s">
        <v>25</v>
      </c>
      <c r="L16" s="9" t="s">
        <v>25</v>
      </c>
      <c r="M16" s="9" t="s">
        <v>25</v>
      </c>
      <c r="N16" s="9" t="s">
        <v>25</v>
      </c>
      <c r="O16" s="15">
        <v>1501578.18</v>
      </c>
    </row>
  </sheetData>
  <mergeCells count="8">
    <mergeCell ref="A3:F3"/>
    <mergeCell ref="A2:F2"/>
    <mergeCell ref="A1:F1"/>
    <mergeCell ref="I3:N3"/>
    <mergeCell ref="G3:H3"/>
    <mergeCell ref="I2:N2"/>
    <mergeCell ref="G2:H2"/>
    <mergeCell ref="G1:N1"/>
  </mergeCells>
  <pageMargins left="0.511811024" right="0.511811024" top="0.78740157499999996" bottom="0.78740157499999996" header="0.31496062000000002" footer="0.31496062000000002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Físico-Financeiro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flavia</cp:lastModifiedBy>
  <cp:lastPrinted>2025-11-03T18:16:16Z</cp:lastPrinted>
  <dcterms:modified xsi:type="dcterms:W3CDTF">2025-11-04T15:07:09Z</dcterms:modified>
</cp:coreProperties>
</file>